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90" yWindow="390" windowWidth="13470" windowHeight="13740" tabRatio="515"/>
  </bookViews>
  <sheets>
    <sheet name="CHELTUIELI" sheetId="2" r:id="rId1"/>
  </sheets>
  <definedNames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D166" i="2"/>
  <c r="C166"/>
  <c r="B166"/>
  <c r="C97" l="1"/>
  <c r="D97"/>
  <c r="B97"/>
  <c r="C193"/>
  <c r="D193"/>
  <c r="B193"/>
  <c r="C139"/>
  <c r="D139"/>
  <c r="B139"/>
  <c r="C222" l="1"/>
  <c r="D222"/>
  <c r="C216"/>
  <c r="D216"/>
  <c r="C218"/>
  <c r="D218"/>
  <c r="C210"/>
  <c r="D210"/>
  <c r="C206"/>
  <c r="D206"/>
  <c r="C200"/>
  <c r="D200"/>
  <c r="D199" s="1"/>
  <c r="C201"/>
  <c r="D201"/>
  <c r="C188"/>
  <c r="D188"/>
  <c r="D184" s="1"/>
  <c r="C181"/>
  <c r="D181"/>
  <c r="D21" s="1"/>
  <c r="C173"/>
  <c r="D173"/>
  <c r="C165"/>
  <c r="D165"/>
  <c r="C158"/>
  <c r="D158"/>
  <c r="C152"/>
  <c r="D152"/>
  <c r="C148"/>
  <c r="D148"/>
  <c r="C128"/>
  <c r="D128"/>
  <c r="D118" s="1"/>
  <c r="C113"/>
  <c r="D113"/>
  <c r="D104" s="1"/>
  <c r="C94"/>
  <c r="D94"/>
  <c r="C83"/>
  <c r="D83"/>
  <c r="C78"/>
  <c r="D78"/>
  <c r="C76"/>
  <c r="D76"/>
  <c r="C72"/>
  <c r="D72"/>
  <c r="C64"/>
  <c r="D64"/>
  <c r="C62"/>
  <c r="D62"/>
  <c r="C39"/>
  <c r="D39"/>
  <c r="C37"/>
  <c r="D37"/>
  <c r="C27"/>
  <c r="D27"/>
  <c r="D75" l="1"/>
  <c r="D183"/>
  <c r="D182" s="1"/>
  <c r="D15" s="1"/>
  <c r="D215"/>
  <c r="D214" s="1"/>
  <c r="C75"/>
  <c r="C82"/>
  <c r="C118"/>
  <c r="D164"/>
  <c r="C184"/>
  <c r="C199"/>
  <c r="C205"/>
  <c r="C215"/>
  <c r="C217"/>
  <c r="D198"/>
  <c r="D197" s="1"/>
  <c r="D18"/>
  <c r="C104"/>
  <c r="C138"/>
  <c r="D217"/>
  <c r="D221"/>
  <c r="D220" s="1"/>
  <c r="C18"/>
  <c r="C221"/>
  <c r="D82"/>
  <c r="C26"/>
  <c r="D205"/>
  <c r="D17" s="1"/>
  <c r="D26"/>
  <c r="D12" s="1"/>
  <c r="C164"/>
  <c r="D138"/>
  <c r="D93"/>
  <c r="C81"/>
  <c r="B188"/>
  <c r="C21"/>
  <c r="B222"/>
  <c r="B221" s="1"/>
  <c r="B220" s="1"/>
  <c r="B218"/>
  <c r="B217" s="1"/>
  <c r="B216"/>
  <c r="B215" s="1"/>
  <c r="B214" s="1"/>
  <c r="B210"/>
  <c r="B206"/>
  <c r="B201"/>
  <c r="B200"/>
  <c r="B199" s="1"/>
  <c r="B198" s="1"/>
  <c r="B197" s="1"/>
  <c r="B196" s="1"/>
  <c r="B181"/>
  <c r="B21" s="1"/>
  <c r="B173"/>
  <c r="B165"/>
  <c r="B158"/>
  <c r="B152"/>
  <c r="B148"/>
  <c r="B128"/>
  <c r="B118" s="1"/>
  <c r="B113"/>
  <c r="B104" s="1"/>
  <c r="B94"/>
  <c r="B83"/>
  <c r="B82" s="1"/>
  <c r="B20" s="1"/>
  <c r="B78"/>
  <c r="B18" s="1"/>
  <c r="B76"/>
  <c r="B75" s="1"/>
  <c r="B14" s="1"/>
  <c r="B72"/>
  <c r="B64"/>
  <c r="B62"/>
  <c r="B39"/>
  <c r="B37"/>
  <c r="B27"/>
  <c r="D16" l="1"/>
  <c r="D20"/>
  <c r="D81"/>
  <c r="D19" s="1"/>
  <c r="C20"/>
  <c r="C183"/>
  <c r="C17"/>
  <c r="D196"/>
  <c r="C214"/>
  <c r="C198"/>
  <c r="C19"/>
  <c r="C220"/>
  <c r="D14"/>
  <c r="C93"/>
  <c r="C14"/>
  <c r="C12"/>
  <c r="B184"/>
  <c r="B183" s="1"/>
  <c r="B182" s="1"/>
  <c r="B15" s="1"/>
  <c r="D92"/>
  <c r="D56" s="1"/>
  <c r="D48" s="1"/>
  <c r="D47" s="1"/>
  <c r="D13" s="1"/>
  <c r="B26"/>
  <c r="B12" s="1"/>
  <c r="B81"/>
  <c r="B19" s="1"/>
  <c r="B138"/>
  <c r="B164"/>
  <c r="B16"/>
  <c r="B205"/>
  <c r="B17" s="1"/>
  <c r="B93"/>
  <c r="C182" l="1"/>
  <c r="C197"/>
  <c r="C16"/>
  <c r="D23"/>
  <c r="D22" s="1"/>
  <c r="C92"/>
  <c r="D11"/>
  <c r="D10" s="1"/>
  <c r="D25"/>
  <c r="D24" s="1"/>
  <c r="D90"/>
  <c r="B92"/>
  <c r="B56" s="1"/>
  <c r="B48" s="1"/>
  <c r="B47" s="1"/>
  <c r="B13" s="1"/>
  <c r="B23" s="1"/>
  <c r="B22" s="1"/>
  <c r="C56" l="1"/>
  <c r="C196"/>
  <c r="C15"/>
  <c r="B25"/>
  <c r="B24" s="1"/>
  <c r="B90"/>
  <c r="B11"/>
  <c r="B10" s="1"/>
  <c r="C48" l="1"/>
  <c r="C47" l="1"/>
  <c r="C13" s="1"/>
  <c r="C90" l="1"/>
  <c r="C25"/>
  <c r="C24" s="1"/>
  <c r="C23"/>
  <c r="C11"/>
  <c r="C22" l="1"/>
  <c r="C10"/>
</calcChain>
</file>

<file path=xl/sharedStrings.xml><?xml version="1.0" encoding="utf-8"?>
<sst xmlns="http://schemas.openxmlformats.org/spreadsheetml/2006/main" count="234" uniqueCount="192">
  <si>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</si>
  <si>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</si>
  <si>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</si>
  <si>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</si>
  <si>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</si>
  <si>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</si>
  <si>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</si>
  <si>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</si>
  <si>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</si>
  <si>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</si>
  <si>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</si>
  <si>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</si>
  <si>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</si>
  <si>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</si>
  <si>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</si>
  <si>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</si>
  <si>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</si>
  <si>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</si>
  <si>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</si>
  <si>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</si>
  <si>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</si>
  <si>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</si>
  <si>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</si>
  <si>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</si>
  <si>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</si>
  <si>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</si>
  <si>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</si>
  <si>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</si>
  <si>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</si>
  <si>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</si>
  <si>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</si>
  <si>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</si>
  <si>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</si>
  <si>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</si>
  <si>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</si>
  <si>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</si>
  <si>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</si>
  <si>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</si>
  <si>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</si>
  <si>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</si>
  <si>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</si>
  <si>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</si>
  <si>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</si>
  <si>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</si>
  <si>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</si>
  <si>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</si>
  <si>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</si>
  <si>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</si>
  <si>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</si>
  <si>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</si>
  <si>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</si>
  <si>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</si>
  <si>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</si>
  <si>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</si>
  <si>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</si>
  <si>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</si>
  <si>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</si>
  <si>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</si>
  <si>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</si>
  <si>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</si>
  <si>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</si>
  <si>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</si>
  <si>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</si>
  <si>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</si>
  <si>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</si>
  <si>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</si>
  <si>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</si>
  <si>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</si>
  <si>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</si>
  <si>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</si>
  <si>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</si>
  <si>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</si>
  <si>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</si>
  <si>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</si>
  <si>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</si>
  <si>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</si>
  <si>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</si>
  <si>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</si>
  <si>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</si>
  <si>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</si>
  <si>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</si>
  <si>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</si>
  <si>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</si>
  <si>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</si>
  <si>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</si>
  <si>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</si>
  <si>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</si>
  <si>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</si>
  <si>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</si>
  <si>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</si>
  <si>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</si>
  <si>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</si>
  <si>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</si>
  <si>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</si>
  <si>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pentru boli rare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</si>
  <si>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</si>
  <si>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</si>
  <si>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</si>
  <si>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</si>
  <si>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</si>
  <si>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</si>
  <si>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</si>
  <si>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</si>
  <si>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</si>
  <si>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</si>
  <si>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</si>
  <si>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</si>
  <si>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</si>
  <si>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</si>
  <si>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</si>
  <si>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</si>
  <si>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</si>
  <si>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</si>
  <si>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</si>
  <si>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</si>
  <si>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</si>
  <si>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</si>
  <si>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</si>
  <si>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</si>
  <si>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</si>
  <si>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</si>
  <si>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</si>
  <si>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</si>
  <si>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</si>
  <si>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</si>
  <si>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</si>
  <si>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</si>
  <si>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</si>
  <si>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</si>
  <si>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</si>
  <si>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</si>
  <si>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</si>
  <si>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</si>
  <si>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</si>
  <si>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</si>
  <si>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</si>
  <si>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</si>
  <si>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</si>
  <si>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</si>
  <si>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</si>
  <si>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</si>
  <si>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</si>
  <si>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</si>
  <si>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</si>
  <si>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</si>
  <si>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</si>
  <si>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</si>
  <si>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</si>
  <si>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</si>
  <si>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</si>
  <si>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</si>
  <si>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</si>
  <si>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</si>
  <si>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</si>
  <si>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</si>
  <si>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</si>
  <si>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</si>
  <si>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</si>
  <si>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</si>
  <si>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</si>
  <si>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</si>
  <si>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</si>
  <si>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</si>
  <si>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</si>
  <si>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</si>
  <si>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</si>
  <si>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</si>
  <si>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</si>
  <si>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</si>
  <si>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 xml:space="preserve">  - servicii monitorizare legea 136/2020 art.8, alin.3^1-3^3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</si>
  <si>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</si>
  <si>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</si>
  <si>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</si>
  <si>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</si>
  <si>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</si>
  <si>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</si>
  <si>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</si>
  <si>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</si>
  <si>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</si>
  <si>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</si>
  <si>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OUG 147/2020</t>
  </si>
  <si>
    <t>OUG 70/2020</t>
  </si>
  <si>
    <t>HG 438/2020</t>
  </si>
  <si>
    <t>DIRECTOR GENERAL</t>
  </si>
  <si>
    <t>TATU DRAGOS</t>
  </si>
  <si>
    <t xml:space="preserve"> p DIRECTOR ECONOMIC</t>
  </si>
  <si>
    <t>Kisgyörgy Emese</t>
  </si>
  <si>
    <t>CASA DE ASIGURARI DE SANATATE COVASNA</t>
  </si>
  <si>
    <t>Plati efectuate cumulat din care:</t>
  </si>
  <si>
    <t>sume platite ptr cod indemn "07", "05","51"</t>
  </si>
  <si>
    <t>CONT DE EXECUTIE COVID CHELTUIELI   MARTIE   2021</t>
  </si>
  <si>
    <t>NR. 3627  /12.04.2021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</si>
</sst>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"/>
  </numFmts>
  <fonts count="13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  <xf numFmtId="4" fontId="3" fillId="0" borderId="1" xfId="0" applyNumberFormat="1" applyFont="1" applyBorder="1"/>
    <xf numFmtId="0" fontId="3" fillId="0" borderId="1" xfId="0" applyFont="1" applyBorder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3" fillId="0" borderId="0" xfId="0" applyFont="1"/>
    <xf numFmtId="3" fontId="3" fillId="0" borderId="0" xfId="0" applyNumberFormat="1" applyFont="1" applyAlignment="1">
      <alignment horizontal="center"/>
    </xf>
  </cellXfs>
  <cellStyles count="7">
    <cellStyle name="Normal" xfId="0" builtinId="0"/>
    <cellStyle name="Normal 2" xfId="1"/>
    <cellStyle name="Normal 2 2" xfId="6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CC"/>
  </sheetPr>
  <dimension ref="A1:E229"/>
  <sheetViews>
    <sheetView tabSelected="1" view="pageBreakPreview" zoomScale="60" zoomScaleNormal="90" workbookViewId="0">
      <pane xSplit="2" ySplit="9" topLeftCell="C211" activePane="bottomRight" state="frozen"/>
      <selection activeCell="G7" sqref="G7:H209"/>
      <selection pane="topRight" activeCell="G7" sqref="G7:H209"/>
      <selection pane="bottomLeft" activeCell="G7" sqref="G7:H209"/>
      <selection pane="bottomRight" activeCell="A3" sqref="A3"/>
    </sheetView>
  </sheetViews>
  <sheetFormatPr defaultRowHeight="15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51.140625" style="4" customWidth="1"/>
    <col min="6" max="16384" width="9.140625" style="4"/>
  </cols>
  <sheetData>
    <row r="1" spans="1:5" s="61" customFormat="1">
      <c r="A1" s="60" t="s">
        <v>187</v>
      </c>
      <c r="B1" s="60"/>
      <c r="C1" s="60"/>
      <c r="E1"/>
    </row>
    <row r="2" spans="1:5" s="61" customFormat="1">
      <c r="A2" s="60" t="s">
        <v>191</v>
      </c>
      <c r="B2" s="60"/>
      <c r="C2" s="60"/>
      <c r="E2"/>
    </row>
    <row r="4" spans="1:5" ht="17.25">
      <c r="A4" s="1" t="s">
        <v>190</v>
      </c>
      <c r="B4" s="2"/>
    </row>
    <row r="5" spans="1:5">
      <c r="A5" s="2"/>
      <c r="B5" s="2"/>
    </row>
    <row r="6" spans="1:5">
      <c r="A6" s="2"/>
      <c r="B6" s="2"/>
    </row>
    <row r="7" spans="1:5">
      <c r="C7" s="50"/>
      <c r="E7" s="54" t="s">
        <v>161</v>
      </c>
    </row>
    <row r="8" spans="1:5" s="6" customFormat="1" ht="30">
      <c r="A8" s="5" t="s">
        <v>0</v>
      </c>
      <c r="B8" s="5"/>
      <c r="C8" s="5" t="s">
        <v>188</v>
      </c>
      <c r="D8" s="5" t="s">
        <v>158</v>
      </c>
      <c r="E8" s="5" t="s">
        <v>159</v>
      </c>
    </row>
    <row r="9" spans="1:5">
      <c r="A9" s="7" t="s">
        <v>2</v>
      </c>
      <c r="B9" s="7"/>
      <c r="C9" s="8"/>
      <c r="D9" s="51"/>
      <c r="E9" s="51"/>
    </row>
    <row r="10" spans="1:5" s="10" customFormat="1" ht="16.5" customHeight="1">
      <c r="A10" s="9" t="s">
        <v>3</v>
      </c>
      <c r="B10" s="39">
        <f t="shared" ref="B10:D10" si="0">+B11+B19</f>
        <v>0</v>
      </c>
      <c r="C10" s="39">
        <f t="shared" si="0"/>
        <v>18976809</v>
      </c>
      <c r="D10" s="39">
        <f t="shared" si="0"/>
        <v>6987575</v>
      </c>
      <c r="E10" s="52"/>
    </row>
    <row r="11" spans="1:5" s="10" customFormat="1">
      <c r="A11" s="11" t="s">
        <v>4</v>
      </c>
      <c r="B11" s="40">
        <f t="shared" ref="B11:D11" si="1">+B12+B13+B16+B14+B15+B18+B181+B17</f>
        <v>0</v>
      </c>
      <c r="C11" s="40">
        <f t="shared" si="1"/>
        <v>18976809</v>
      </c>
      <c r="D11" s="40">
        <f t="shared" si="1"/>
        <v>6987575</v>
      </c>
      <c r="E11" s="52"/>
    </row>
    <row r="12" spans="1:5" s="10" customFormat="1">
      <c r="A12" s="11" t="s">
        <v>5</v>
      </c>
      <c r="B12" s="40">
        <f t="shared" ref="B12:D12" si="2">+B26</f>
        <v>0</v>
      </c>
      <c r="C12" s="40">
        <f t="shared" si="2"/>
        <v>0</v>
      </c>
      <c r="D12" s="40">
        <f t="shared" si="2"/>
        <v>0</v>
      </c>
      <c r="E12" s="52"/>
    </row>
    <row r="13" spans="1:5" s="10" customFormat="1" ht="16.5" customHeight="1">
      <c r="A13" s="11" t="s">
        <v>6</v>
      </c>
      <c r="B13" s="40">
        <f t="shared" ref="B13:D13" si="3">+B47</f>
        <v>0</v>
      </c>
      <c r="C13" s="40">
        <f t="shared" si="3"/>
        <v>14751948</v>
      </c>
      <c r="D13" s="40">
        <f t="shared" si="3"/>
        <v>5798977</v>
      </c>
      <c r="E13" s="52"/>
    </row>
    <row r="14" spans="1:5" s="10" customFormat="1">
      <c r="A14" s="11" t="s">
        <v>7</v>
      </c>
      <c r="B14" s="40">
        <f t="shared" ref="B14:D14" si="4">+B75</f>
        <v>0</v>
      </c>
      <c r="C14" s="40">
        <f t="shared" si="4"/>
        <v>0</v>
      </c>
      <c r="D14" s="40">
        <f t="shared" si="4"/>
        <v>0</v>
      </c>
      <c r="E14" s="52"/>
    </row>
    <row r="15" spans="1:5" s="10" customFormat="1" ht="30">
      <c r="A15" s="11" t="s">
        <v>8</v>
      </c>
      <c r="B15" s="40">
        <f t="shared" ref="B15:D15" si="5">B182</f>
        <v>0</v>
      </c>
      <c r="C15" s="40">
        <f t="shared" si="5"/>
        <v>2825330</v>
      </c>
      <c r="D15" s="40">
        <f t="shared" si="5"/>
        <v>866890</v>
      </c>
      <c r="E15" s="52"/>
    </row>
    <row r="16" spans="1:5" s="10" customFormat="1" ht="16.5" customHeight="1">
      <c r="A16" s="11" t="s">
        <v>9</v>
      </c>
      <c r="B16" s="40">
        <f t="shared" ref="B16:D16" si="6">B198</f>
        <v>0</v>
      </c>
      <c r="C16" s="40">
        <f t="shared" si="6"/>
        <v>1399531</v>
      </c>
      <c r="D16" s="40">
        <f t="shared" si="6"/>
        <v>321708</v>
      </c>
      <c r="E16" s="52"/>
    </row>
    <row r="17" spans="1:5" s="10" customFormat="1" ht="30">
      <c r="A17" s="11" t="s">
        <v>10</v>
      </c>
      <c r="B17" s="40">
        <f t="shared" ref="B17:D17" si="7">B205</f>
        <v>0</v>
      </c>
      <c r="C17" s="40">
        <f t="shared" si="7"/>
        <v>0</v>
      </c>
      <c r="D17" s="40">
        <f t="shared" si="7"/>
        <v>0</v>
      </c>
      <c r="E17" s="52"/>
    </row>
    <row r="18" spans="1:5" s="10" customFormat="1" ht="16.5" customHeight="1">
      <c r="A18" s="11" t="s">
        <v>11</v>
      </c>
      <c r="B18" s="40">
        <f t="shared" ref="B18:D18" si="8">B78</f>
        <v>0</v>
      </c>
      <c r="C18" s="40">
        <f t="shared" si="8"/>
        <v>0</v>
      </c>
      <c r="D18" s="40">
        <f t="shared" si="8"/>
        <v>0</v>
      </c>
      <c r="E18" s="52"/>
    </row>
    <row r="19" spans="1:5" s="10" customFormat="1" ht="16.5" customHeight="1">
      <c r="A19" s="11" t="s">
        <v>12</v>
      </c>
      <c r="B19" s="40">
        <f t="shared" ref="B19:D20" si="9">B81</f>
        <v>0</v>
      </c>
      <c r="C19" s="40">
        <f t="shared" si="9"/>
        <v>0</v>
      </c>
      <c r="D19" s="40">
        <f t="shared" si="9"/>
        <v>0</v>
      </c>
      <c r="E19" s="52"/>
    </row>
    <row r="20" spans="1:5" s="10" customFormat="1">
      <c r="A20" s="11" t="s">
        <v>13</v>
      </c>
      <c r="B20" s="40">
        <f t="shared" si="9"/>
        <v>0</v>
      </c>
      <c r="C20" s="40">
        <f t="shared" si="9"/>
        <v>0</v>
      </c>
      <c r="D20" s="40">
        <f t="shared" si="9"/>
        <v>0</v>
      </c>
      <c r="E20" s="52"/>
    </row>
    <row r="21" spans="1:5" s="10" customFormat="1" ht="30">
      <c r="A21" s="11" t="s">
        <v>14</v>
      </c>
      <c r="B21" s="40">
        <f t="shared" ref="B21:D21" si="10">B181+B204</f>
        <v>0</v>
      </c>
      <c r="C21" s="40">
        <f t="shared" si="10"/>
        <v>0</v>
      </c>
      <c r="D21" s="40">
        <f t="shared" si="10"/>
        <v>0</v>
      </c>
      <c r="E21" s="52"/>
    </row>
    <row r="22" spans="1:5" s="10" customFormat="1" ht="16.5" customHeight="1">
      <c r="A22" s="11" t="s">
        <v>15</v>
      </c>
      <c r="B22" s="40">
        <f t="shared" ref="B22:D22" si="11">+B23+B19</f>
        <v>0</v>
      </c>
      <c r="C22" s="40">
        <f t="shared" si="11"/>
        <v>18976809</v>
      </c>
      <c r="D22" s="40">
        <f t="shared" si="11"/>
        <v>6987575</v>
      </c>
      <c r="E22" s="52"/>
    </row>
    <row r="23" spans="1:5" s="10" customFormat="1">
      <c r="A23" s="11" t="s">
        <v>4</v>
      </c>
      <c r="B23" s="40">
        <f t="shared" ref="B23:D23" si="12">B12+B13+B14+B15+B16+B18+B181+B17</f>
        <v>0</v>
      </c>
      <c r="C23" s="40">
        <f t="shared" si="12"/>
        <v>18976809</v>
      </c>
      <c r="D23" s="40">
        <f t="shared" si="12"/>
        <v>6987575</v>
      </c>
      <c r="E23" s="52"/>
    </row>
    <row r="24" spans="1:5" s="10" customFormat="1" ht="16.5" customHeight="1">
      <c r="A24" s="11" t="s">
        <v>16</v>
      </c>
      <c r="B24" s="40">
        <f t="shared" ref="B24:D24" si="13">+B25+B81+B181</f>
        <v>0</v>
      </c>
      <c r="C24" s="40">
        <f t="shared" si="13"/>
        <v>17577278</v>
      </c>
      <c r="D24" s="40">
        <f t="shared" si="13"/>
        <v>6665867</v>
      </c>
      <c r="E24" s="52"/>
    </row>
    <row r="25" spans="1:5" s="10" customFormat="1" ht="16.5" customHeight="1">
      <c r="A25" s="11" t="s">
        <v>4</v>
      </c>
      <c r="B25" s="40">
        <f t="shared" ref="B25:D25" si="14">+B26+B47+B75+B182+B78+B205</f>
        <v>0</v>
      </c>
      <c r="C25" s="40">
        <f t="shared" si="14"/>
        <v>17577278</v>
      </c>
      <c r="D25" s="40">
        <f t="shared" si="14"/>
        <v>6665867</v>
      </c>
      <c r="E25" s="52"/>
    </row>
    <row r="26" spans="1:5" s="10" customFormat="1">
      <c r="A26" s="11" t="s">
        <v>5</v>
      </c>
      <c r="B26" s="40">
        <f t="shared" ref="B26:D26" si="15">+B27+B39+B37</f>
        <v>0</v>
      </c>
      <c r="C26" s="40">
        <f t="shared" si="15"/>
        <v>0</v>
      </c>
      <c r="D26" s="40">
        <f t="shared" si="15"/>
        <v>0</v>
      </c>
      <c r="E26" s="52"/>
    </row>
    <row r="27" spans="1:5" s="10" customFormat="1" ht="16.5" customHeight="1">
      <c r="A27" s="11" t="s">
        <v>17</v>
      </c>
      <c r="B27" s="40">
        <f t="shared" ref="B27:D27" si="16">B28+B31+B32+B33+B35+B29+B30+B34</f>
        <v>0</v>
      </c>
      <c r="C27" s="40">
        <f t="shared" si="16"/>
        <v>0</v>
      </c>
      <c r="D27" s="40">
        <f t="shared" si="16"/>
        <v>0</v>
      </c>
      <c r="E27" s="52"/>
    </row>
    <row r="28" spans="1:5" s="10" customFormat="1" ht="16.5" customHeight="1">
      <c r="A28" s="12" t="s">
        <v>18</v>
      </c>
      <c r="B28" s="41"/>
      <c r="C28" s="30"/>
      <c r="D28" s="30"/>
      <c r="E28" s="57"/>
    </row>
    <row r="29" spans="1:5" s="10" customFormat="1">
      <c r="A29" s="12" t="s">
        <v>19</v>
      </c>
      <c r="B29" s="41"/>
      <c r="C29" s="30"/>
      <c r="D29" s="52"/>
      <c r="E29" s="52"/>
    </row>
    <row r="30" spans="1:5" s="10" customFormat="1">
      <c r="A30" s="12" t="s">
        <v>20</v>
      </c>
      <c r="B30" s="41"/>
      <c r="C30" s="30"/>
      <c r="D30" s="52"/>
      <c r="E30" s="52"/>
    </row>
    <row r="31" spans="1:5" s="10" customFormat="1" ht="16.5" customHeight="1">
      <c r="A31" s="13" t="s">
        <v>21</v>
      </c>
      <c r="B31" s="41"/>
      <c r="C31" s="30"/>
      <c r="D31" s="52"/>
      <c r="E31" s="52"/>
    </row>
    <row r="32" spans="1:5" s="10" customFormat="1" ht="16.5" customHeight="1">
      <c r="A32" s="13" t="s">
        <v>22</v>
      </c>
      <c r="B32" s="41"/>
      <c r="C32" s="30"/>
      <c r="D32" s="52"/>
      <c r="E32" s="52"/>
    </row>
    <row r="33" spans="1:5" ht="16.5" customHeight="1">
      <c r="A33" s="13" t="s">
        <v>23</v>
      </c>
      <c r="B33" s="41"/>
      <c r="C33" s="30"/>
      <c r="D33" s="51"/>
      <c r="E33" s="51"/>
    </row>
    <row r="34" spans="1:5" ht="16.5" customHeight="1">
      <c r="A34" s="13" t="s">
        <v>24</v>
      </c>
      <c r="B34" s="41"/>
      <c r="C34" s="30"/>
      <c r="D34" s="51"/>
      <c r="E34" s="51"/>
    </row>
    <row r="35" spans="1:5" ht="16.5" customHeight="1">
      <c r="A35" s="13" t="s">
        <v>25</v>
      </c>
      <c r="B35" s="41"/>
      <c r="C35" s="30"/>
      <c r="D35" s="51"/>
      <c r="E35" s="51"/>
    </row>
    <row r="36" spans="1:5" ht="16.5" customHeight="1">
      <c r="A36" s="13" t="s">
        <v>26</v>
      </c>
      <c r="B36" s="41"/>
      <c r="C36" s="30"/>
      <c r="D36" s="51"/>
      <c r="E36" s="51"/>
    </row>
    <row r="37" spans="1:5" ht="16.5" customHeight="1">
      <c r="A37" s="11" t="s">
        <v>27</v>
      </c>
      <c r="B37" s="41">
        <f t="shared" ref="B37:D37" si="17">B38</f>
        <v>0</v>
      </c>
      <c r="C37" s="41">
        <f t="shared" si="17"/>
        <v>0</v>
      </c>
      <c r="D37" s="41">
        <f t="shared" si="17"/>
        <v>0</v>
      </c>
      <c r="E37" s="51"/>
    </row>
    <row r="38" spans="1:5" ht="16.5" customHeight="1">
      <c r="A38" s="13" t="s">
        <v>28</v>
      </c>
      <c r="B38" s="41"/>
      <c r="C38" s="30"/>
      <c r="D38" s="51"/>
      <c r="E38" s="51"/>
    </row>
    <row r="39" spans="1:5" ht="16.5" customHeight="1">
      <c r="A39" s="11" t="s">
        <v>29</v>
      </c>
      <c r="B39" s="40">
        <f t="shared" ref="B39:D39" si="18">+B40+B41+B42+B43+B44+B45+B46</f>
        <v>0</v>
      </c>
      <c r="C39" s="40">
        <f t="shared" si="18"/>
        <v>0</v>
      </c>
      <c r="D39" s="40">
        <f t="shared" si="18"/>
        <v>0</v>
      </c>
      <c r="E39" s="51"/>
    </row>
    <row r="40" spans="1:5" ht="16.5" customHeight="1">
      <c r="A40" s="13" t="s">
        <v>30</v>
      </c>
      <c r="B40" s="41"/>
      <c r="C40" s="30"/>
      <c r="D40" s="51"/>
      <c r="E40" s="51"/>
    </row>
    <row r="41" spans="1:5" ht="16.5" customHeight="1">
      <c r="A41" s="13" t="s">
        <v>31</v>
      </c>
      <c r="B41" s="41"/>
      <c r="C41" s="30"/>
      <c r="D41" s="51"/>
      <c r="E41" s="51"/>
    </row>
    <row r="42" spans="1:5" s="10" customFormat="1" ht="16.5" customHeight="1">
      <c r="A42" s="13" t="s">
        <v>32</v>
      </c>
      <c r="B42" s="41"/>
      <c r="C42" s="30"/>
      <c r="D42" s="52"/>
      <c r="E42" s="52"/>
    </row>
    <row r="43" spans="1:5" ht="16.5" customHeight="1">
      <c r="A43" s="14" t="s">
        <v>33</v>
      </c>
      <c r="B43" s="41"/>
      <c r="C43" s="30"/>
      <c r="D43" s="51"/>
      <c r="E43" s="51"/>
    </row>
    <row r="44" spans="1:5" ht="16.5" customHeight="1">
      <c r="A44" s="14" t="s">
        <v>1</v>
      </c>
      <c r="B44" s="41"/>
      <c r="C44" s="30"/>
      <c r="D44" s="51"/>
      <c r="E44" s="51"/>
    </row>
    <row r="45" spans="1:5" ht="16.5" customHeight="1">
      <c r="A45" s="14" t="s">
        <v>34</v>
      </c>
      <c r="B45" s="41"/>
      <c r="C45" s="30"/>
      <c r="D45" s="30"/>
      <c r="E45" s="51"/>
    </row>
    <row r="46" spans="1:5" ht="16.5" customHeight="1">
      <c r="A46" s="14" t="s">
        <v>35</v>
      </c>
      <c r="B46" s="41"/>
      <c r="C46" s="30"/>
      <c r="D46" s="51"/>
      <c r="E46" s="51"/>
    </row>
    <row r="47" spans="1:5" ht="16.5" customHeight="1">
      <c r="A47" s="11" t="s">
        <v>6</v>
      </c>
      <c r="B47" s="40">
        <f t="shared" ref="B47:D47" si="19">+B48+B62+B61+B64+B67+B69+B70+B72+B68+B71</f>
        <v>0</v>
      </c>
      <c r="C47" s="40">
        <f t="shared" si="19"/>
        <v>14751948</v>
      </c>
      <c r="D47" s="40">
        <f t="shared" si="19"/>
        <v>5798977</v>
      </c>
      <c r="E47" s="51"/>
    </row>
    <row r="48" spans="1:5" ht="16.5" customHeight="1">
      <c r="A48" s="11" t="s">
        <v>36</v>
      </c>
      <c r="B48" s="40">
        <f t="shared" ref="B48:D48" si="20">+B49+B50+B51+B52+B53+B54+B55+B56+B58</f>
        <v>0</v>
      </c>
      <c r="C48" s="40">
        <f t="shared" si="20"/>
        <v>14751948</v>
      </c>
      <c r="D48" s="40">
        <f t="shared" si="20"/>
        <v>5798977</v>
      </c>
      <c r="E48" s="51"/>
    </row>
    <row r="49" spans="1:5" s="10" customFormat="1" ht="16.5" customHeight="1">
      <c r="A49" s="13" t="s">
        <v>37</v>
      </c>
      <c r="B49" s="41"/>
      <c r="C49" s="30"/>
      <c r="D49" s="52"/>
      <c r="E49" s="52"/>
    </row>
    <row r="50" spans="1:5" s="10" customFormat="1" ht="16.5" customHeight="1">
      <c r="A50" s="13" t="s">
        <v>38</v>
      </c>
      <c r="B50" s="41"/>
      <c r="C50" s="30"/>
      <c r="D50" s="30"/>
      <c r="E50" s="52"/>
    </row>
    <row r="51" spans="1:5" ht="16.5" customHeight="1">
      <c r="A51" s="13" t="s">
        <v>39</v>
      </c>
      <c r="B51" s="41"/>
      <c r="C51" s="30"/>
      <c r="D51" s="51"/>
      <c r="E51" s="51"/>
    </row>
    <row r="52" spans="1:5" ht="16.5" customHeight="1">
      <c r="A52" s="13" t="s">
        <v>40</v>
      </c>
      <c r="B52" s="41"/>
      <c r="C52" s="30"/>
      <c r="D52" s="51"/>
      <c r="E52" s="51"/>
    </row>
    <row r="53" spans="1:5" ht="16.5" customHeight="1">
      <c r="A53" s="13" t="s">
        <v>41</v>
      </c>
      <c r="B53" s="41"/>
      <c r="C53" s="30"/>
      <c r="D53" s="51"/>
      <c r="E53" s="51"/>
    </row>
    <row r="54" spans="1:5" ht="16.5" customHeight="1">
      <c r="A54" s="13" t="s">
        <v>42</v>
      </c>
      <c r="B54" s="41"/>
      <c r="C54" s="30"/>
      <c r="D54" s="51"/>
      <c r="E54" s="51"/>
    </row>
    <row r="55" spans="1:5" ht="16.5" customHeight="1">
      <c r="A55" s="13" t="s">
        <v>43</v>
      </c>
      <c r="B55" s="41"/>
      <c r="C55" s="30"/>
      <c r="D55" s="51"/>
      <c r="E55" s="51"/>
    </row>
    <row r="56" spans="1:5" ht="16.5" customHeight="1">
      <c r="A56" s="11" t="s">
        <v>44</v>
      </c>
      <c r="B56" s="43">
        <f t="shared" ref="B56:C56" si="21">+B57+B92</f>
        <v>0</v>
      </c>
      <c r="C56" s="43">
        <f t="shared" si="21"/>
        <v>14751948</v>
      </c>
      <c r="D56" s="43">
        <f>+D57+D92</f>
        <v>5798977</v>
      </c>
      <c r="E56" s="51"/>
    </row>
    <row r="57" spans="1:5" ht="16.5" customHeight="1">
      <c r="A57" s="16" t="s">
        <v>45</v>
      </c>
      <c r="B57" s="44"/>
      <c r="C57" s="30"/>
      <c r="D57" s="51"/>
      <c r="E57" s="51"/>
    </row>
    <row r="58" spans="1:5" s="10" customFormat="1" ht="16.5" customHeight="1">
      <c r="A58" s="13" t="s">
        <v>46</v>
      </c>
      <c r="B58" s="41"/>
      <c r="C58" s="30"/>
      <c r="D58" s="52"/>
      <c r="E58" s="52"/>
    </row>
    <row r="59" spans="1:5" s="15" customFormat="1" ht="16.5" customHeight="1">
      <c r="A59" s="13" t="s">
        <v>47</v>
      </c>
      <c r="B59" s="41"/>
      <c r="C59" s="30"/>
      <c r="D59" s="53"/>
      <c r="E59" s="53"/>
    </row>
    <row r="60" spans="1:5" ht="16.5" customHeight="1">
      <c r="A60" s="13" t="s">
        <v>48</v>
      </c>
      <c r="B60" s="41"/>
      <c r="C60" s="30"/>
      <c r="D60" s="51"/>
      <c r="E60" s="51"/>
    </row>
    <row r="61" spans="1:5" s="10" customFormat="1" ht="16.5" customHeight="1">
      <c r="A61" s="13" t="s">
        <v>49</v>
      </c>
      <c r="B61" s="41"/>
      <c r="C61" s="30"/>
      <c r="D61" s="52"/>
      <c r="E61" s="52"/>
    </row>
    <row r="62" spans="1:5" s="10" customFormat="1" ht="16.5" customHeight="1">
      <c r="A62" s="11" t="s">
        <v>50</v>
      </c>
      <c r="B62" s="45">
        <f t="shared" ref="B62:D62" si="22">+B63</f>
        <v>0</v>
      </c>
      <c r="C62" s="45">
        <f t="shared" si="22"/>
        <v>0</v>
      </c>
      <c r="D62" s="45">
        <f t="shared" si="22"/>
        <v>0</v>
      </c>
      <c r="E62" s="52"/>
    </row>
    <row r="63" spans="1:5" s="10" customFormat="1" ht="16.5" customHeight="1">
      <c r="A63" s="13" t="s">
        <v>51</v>
      </c>
      <c r="B63" s="41"/>
      <c r="C63" s="30"/>
      <c r="D63" s="52"/>
      <c r="E63" s="52"/>
    </row>
    <row r="64" spans="1:5" s="10" customFormat="1" ht="16.5" customHeight="1">
      <c r="A64" s="11" t="s">
        <v>52</v>
      </c>
      <c r="B64" s="40">
        <f t="shared" ref="B64:D64" si="23">+B65+B66</f>
        <v>0</v>
      </c>
      <c r="C64" s="40">
        <f t="shared" si="23"/>
        <v>0</v>
      </c>
      <c r="D64" s="40">
        <f t="shared" si="23"/>
        <v>0</v>
      </c>
      <c r="E64" s="52"/>
    </row>
    <row r="65" spans="1:5" ht="16.5" customHeight="1">
      <c r="A65" s="13" t="s">
        <v>53</v>
      </c>
      <c r="B65" s="41"/>
      <c r="C65" s="30"/>
      <c r="D65" s="51"/>
      <c r="E65" s="51"/>
    </row>
    <row r="66" spans="1:5" s="10" customFormat="1" ht="16.5" customHeight="1">
      <c r="A66" s="13" t="s">
        <v>54</v>
      </c>
      <c r="B66" s="41"/>
      <c r="C66" s="30"/>
      <c r="D66" s="52"/>
      <c r="E66" s="52"/>
    </row>
    <row r="67" spans="1:5" ht="16.5" customHeight="1">
      <c r="A67" s="13" t="s">
        <v>55</v>
      </c>
      <c r="B67" s="41"/>
      <c r="C67" s="30"/>
      <c r="D67" s="51"/>
      <c r="E67" s="51"/>
    </row>
    <row r="68" spans="1:5" ht="16.5" customHeight="1">
      <c r="A68" s="12" t="s">
        <v>56</v>
      </c>
      <c r="B68" s="41"/>
      <c r="C68" s="30"/>
      <c r="D68" s="51"/>
      <c r="E68" s="51"/>
    </row>
    <row r="69" spans="1:5" ht="16.5" customHeight="1">
      <c r="A69" s="13" t="s">
        <v>57</v>
      </c>
      <c r="B69" s="41"/>
      <c r="C69" s="30"/>
      <c r="D69" s="51"/>
      <c r="E69" s="51"/>
    </row>
    <row r="70" spans="1:5" ht="16.5" customHeight="1">
      <c r="A70" s="13" t="s">
        <v>58</v>
      </c>
      <c r="B70" s="41"/>
      <c r="C70" s="30"/>
      <c r="D70" s="51"/>
      <c r="E70" s="51"/>
    </row>
    <row r="71" spans="1:5" ht="30">
      <c r="A71" s="13" t="s">
        <v>59</v>
      </c>
      <c r="B71" s="41"/>
      <c r="C71" s="30"/>
      <c r="D71" s="51"/>
      <c r="E71" s="51"/>
    </row>
    <row r="72" spans="1:5" ht="16.5" customHeight="1">
      <c r="A72" s="11" t="s">
        <v>60</v>
      </c>
      <c r="B72" s="45">
        <f t="shared" ref="B72:D72" si="24">+B73+B74</f>
        <v>0</v>
      </c>
      <c r="C72" s="45">
        <f t="shared" si="24"/>
        <v>0</v>
      </c>
      <c r="D72" s="45">
        <f t="shared" si="24"/>
        <v>0</v>
      </c>
      <c r="E72" s="51"/>
    </row>
    <row r="73" spans="1:5" ht="16.5" customHeight="1">
      <c r="A73" s="13" t="s">
        <v>61</v>
      </c>
      <c r="B73" s="41"/>
      <c r="C73" s="30"/>
      <c r="D73" s="51"/>
      <c r="E73" s="51"/>
    </row>
    <row r="74" spans="1:5" s="10" customFormat="1" ht="16.5" customHeight="1">
      <c r="A74" s="13" t="s">
        <v>62</v>
      </c>
      <c r="B74" s="41"/>
      <c r="C74" s="46"/>
      <c r="D74" s="52"/>
      <c r="E74" s="52"/>
    </row>
    <row r="75" spans="1:5" ht="16.5" customHeight="1">
      <c r="A75" s="11" t="s">
        <v>7</v>
      </c>
      <c r="B75" s="39">
        <f>+B76</f>
        <v>0</v>
      </c>
      <c r="C75" s="39">
        <f t="shared" ref="C75:D76" si="25">+C76</f>
        <v>0</v>
      </c>
      <c r="D75" s="39">
        <f t="shared" si="25"/>
        <v>0</v>
      </c>
      <c r="E75" s="51"/>
    </row>
    <row r="76" spans="1:5" ht="16.5" customHeight="1">
      <c r="A76" s="11" t="s">
        <v>63</v>
      </c>
      <c r="B76" s="39">
        <f>+B77</f>
        <v>0</v>
      </c>
      <c r="C76" s="39">
        <f t="shared" si="25"/>
        <v>0</v>
      </c>
      <c r="D76" s="39">
        <f t="shared" si="25"/>
        <v>0</v>
      </c>
      <c r="E76" s="51"/>
    </row>
    <row r="77" spans="1:5" s="10" customFormat="1" ht="16.5" customHeight="1">
      <c r="A77" s="13" t="s">
        <v>64</v>
      </c>
      <c r="B77" s="41"/>
      <c r="C77" s="30"/>
      <c r="D77" s="52"/>
      <c r="E77" s="52"/>
    </row>
    <row r="78" spans="1:5" s="10" customFormat="1" ht="16.5" customHeight="1">
      <c r="A78" s="17" t="s">
        <v>11</v>
      </c>
      <c r="B78" s="41">
        <f t="shared" ref="B78:D78" si="26">B79+B80</f>
        <v>0</v>
      </c>
      <c r="C78" s="41">
        <f t="shared" si="26"/>
        <v>0</v>
      </c>
      <c r="D78" s="41">
        <f t="shared" si="26"/>
        <v>0</v>
      </c>
      <c r="E78" s="52"/>
    </row>
    <row r="79" spans="1:5" s="10" customFormat="1" ht="16.5" customHeight="1">
      <c r="A79" s="18" t="s">
        <v>65</v>
      </c>
      <c r="B79" s="41"/>
      <c r="C79" s="30"/>
      <c r="D79" s="52"/>
      <c r="E79" s="52"/>
    </row>
    <row r="80" spans="1:5" ht="16.5" customHeight="1">
      <c r="A80" s="18" t="s">
        <v>66</v>
      </c>
      <c r="B80" s="41"/>
      <c r="C80" s="30"/>
      <c r="D80" s="51"/>
      <c r="E80" s="51"/>
    </row>
    <row r="81" spans="1:5" s="10" customFormat="1" ht="16.5" customHeight="1">
      <c r="A81" s="11" t="s">
        <v>12</v>
      </c>
      <c r="B81" s="40">
        <f t="shared" ref="B81:D81" si="27">+B82</f>
        <v>0</v>
      </c>
      <c r="C81" s="40">
        <f t="shared" si="27"/>
        <v>0</v>
      </c>
      <c r="D81" s="40">
        <f t="shared" si="27"/>
        <v>0</v>
      </c>
      <c r="E81" s="52"/>
    </row>
    <row r="82" spans="1:5" s="10" customFormat="1" ht="16.5" customHeight="1">
      <c r="A82" s="11" t="s">
        <v>13</v>
      </c>
      <c r="B82" s="40">
        <f t="shared" ref="B82:D82" si="28">+B83+B88</f>
        <v>0</v>
      </c>
      <c r="C82" s="40">
        <f t="shared" si="28"/>
        <v>0</v>
      </c>
      <c r="D82" s="40">
        <f t="shared" si="28"/>
        <v>0</v>
      </c>
      <c r="E82" s="52"/>
    </row>
    <row r="83" spans="1:5" s="10" customFormat="1" ht="16.5" customHeight="1">
      <c r="A83" s="11" t="s">
        <v>67</v>
      </c>
      <c r="B83" s="40">
        <f t="shared" ref="B83:D83" si="29">+B85+B87+B86+B84</f>
        <v>0</v>
      </c>
      <c r="C83" s="40">
        <f t="shared" si="29"/>
        <v>0</v>
      </c>
      <c r="D83" s="40">
        <f t="shared" si="29"/>
        <v>0</v>
      </c>
      <c r="E83" s="52"/>
    </row>
    <row r="84" spans="1:5" s="10" customFormat="1" ht="16.5" customHeight="1">
      <c r="A84" s="12" t="s">
        <v>68</v>
      </c>
      <c r="B84" s="40"/>
      <c r="C84" s="30"/>
      <c r="D84" s="52"/>
      <c r="E84" s="52"/>
    </row>
    <row r="85" spans="1:5" s="10" customFormat="1" ht="16.5" customHeight="1">
      <c r="A85" s="13" t="s">
        <v>69</v>
      </c>
      <c r="B85" s="41"/>
      <c r="C85" s="30"/>
      <c r="D85" s="52"/>
      <c r="E85" s="52"/>
    </row>
    <row r="86" spans="1:5" s="10" customFormat="1" ht="16.5" customHeight="1">
      <c r="A86" s="12" t="s">
        <v>70</v>
      </c>
      <c r="B86" s="41"/>
      <c r="C86" s="30"/>
      <c r="D86" s="52"/>
      <c r="E86" s="52"/>
    </row>
    <row r="87" spans="1:5" ht="16.5" customHeight="1">
      <c r="A87" s="13" t="s">
        <v>71</v>
      </c>
      <c r="B87" s="41"/>
      <c r="C87" s="30"/>
      <c r="D87" s="51"/>
      <c r="E87" s="51"/>
    </row>
    <row r="88" spans="1:5" ht="16.5" customHeight="1">
      <c r="A88" s="12" t="s">
        <v>72</v>
      </c>
      <c r="B88" s="41"/>
      <c r="C88" s="30"/>
      <c r="D88" s="51"/>
      <c r="E88" s="51"/>
    </row>
    <row r="89" spans="1:5" ht="16.5" customHeight="1">
      <c r="A89" s="13" t="s">
        <v>73</v>
      </c>
      <c r="B89" s="41"/>
      <c r="C89" s="30"/>
      <c r="D89" s="51"/>
      <c r="E89" s="51"/>
    </row>
    <row r="90" spans="1:5" ht="16.5" customHeight="1">
      <c r="A90" s="13" t="s">
        <v>74</v>
      </c>
      <c r="B90" s="39">
        <f>+B47-B92+B26+B81+B182+B78</f>
        <v>0</v>
      </c>
      <c r="C90" s="39">
        <f t="shared" ref="C90:D90" si="30">+C47-C92+C26+C81+C182+C78</f>
        <v>2825330</v>
      </c>
      <c r="D90" s="39">
        <f t="shared" si="30"/>
        <v>866890</v>
      </c>
      <c r="E90" s="51"/>
    </row>
    <row r="91" spans="1:5" ht="16.5" customHeight="1">
      <c r="A91" s="13" t="s">
        <v>75</v>
      </c>
      <c r="B91" s="39"/>
      <c r="C91" s="42"/>
      <c r="D91" s="51"/>
      <c r="E91" s="51"/>
    </row>
    <row r="92" spans="1:5" ht="16.5" customHeight="1">
      <c r="A92" s="11" t="s">
        <v>76</v>
      </c>
      <c r="B92" s="47">
        <f t="shared" ref="B92:D92" si="31">+B93+B138+B162+B164+B177+B179</f>
        <v>0</v>
      </c>
      <c r="C92" s="47">
        <f t="shared" si="31"/>
        <v>14751948</v>
      </c>
      <c r="D92" s="47">
        <f t="shared" si="31"/>
        <v>5798977</v>
      </c>
      <c r="E92" s="51"/>
    </row>
    <row r="93" spans="1:5" s="15" customFormat="1" ht="16.5" customHeight="1">
      <c r="A93" s="11" t="s">
        <v>77</v>
      </c>
      <c r="B93" s="40">
        <f t="shared" ref="B93:D93" si="32">+B94+B104+B118+B134+B136</f>
        <v>0</v>
      </c>
      <c r="C93" s="40">
        <f t="shared" si="32"/>
        <v>0</v>
      </c>
      <c r="D93" s="40">
        <f t="shared" si="32"/>
        <v>0</v>
      </c>
      <c r="E93" s="53"/>
    </row>
    <row r="94" spans="1:5" s="15" customFormat="1" ht="16.5" customHeight="1">
      <c r="A94" s="11" t="s">
        <v>78</v>
      </c>
      <c r="B94" s="39">
        <f t="shared" ref="B94:D94" si="33">+B95+B101+B102+B96+B97</f>
        <v>0</v>
      </c>
      <c r="C94" s="39">
        <f t="shared" si="33"/>
        <v>0</v>
      </c>
      <c r="D94" s="39">
        <f t="shared" si="33"/>
        <v>0</v>
      </c>
      <c r="E94" s="53"/>
    </row>
    <row r="95" spans="1:5" s="15" customFormat="1" ht="16.5" customHeight="1">
      <c r="A95" s="12" t="s">
        <v>79</v>
      </c>
      <c r="B95" s="41"/>
      <c r="C95" s="30"/>
      <c r="D95" s="53"/>
      <c r="E95" s="53"/>
    </row>
    <row r="96" spans="1:5" s="15" customFormat="1" ht="16.5" customHeight="1">
      <c r="A96" s="12" t="s">
        <v>80</v>
      </c>
      <c r="B96" s="41"/>
      <c r="C96" s="30"/>
      <c r="D96" s="53"/>
      <c r="E96" s="53"/>
    </row>
    <row r="97" spans="1:5" s="15" customFormat="1" ht="16.5" customHeight="1">
      <c r="A97" s="55" t="s">
        <v>173</v>
      </c>
      <c r="B97" s="41">
        <f>B98+B99+B100</f>
        <v>0</v>
      </c>
      <c r="C97" s="41">
        <f t="shared" ref="C97:D97" si="34">C98+C99+C100</f>
        <v>0</v>
      </c>
      <c r="D97" s="41">
        <f t="shared" si="34"/>
        <v>0</v>
      </c>
      <c r="E97" s="53"/>
    </row>
    <row r="98" spans="1:5" s="15" customFormat="1" ht="30">
      <c r="A98" s="12" t="s">
        <v>174</v>
      </c>
      <c r="B98" s="41"/>
      <c r="C98" s="30"/>
      <c r="D98" s="53"/>
      <c r="E98" s="53"/>
    </row>
    <row r="99" spans="1:5" s="15" customFormat="1" ht="60">
      <c r="A99" s="12" t="s">
        <v>175</v>
      </c>
      <c r="B99" s="41"/>
      <c r="C99" s="30"/>
      <c r="D99" s="53"/>
      <c r="E99" s="53"/>
    </row>
    <row r="100" spans="1:5" s="15" customFormat="1" ht="45">
      <c r="A100" s="12" t="s">
        <v>176</v>
      </c>
      <c r="B100" s="41"/>
      <c r="C100" s="30"/>
      <c r="D100" s="53"/>
      <c r="E100" s="53"/>
    </row>
    <row r="101" spans="1:5" s="15" customFormat="1" ht="16.5" customHeight="1">
      <c r="A101" s="12" t="s">
        <v>81</v>
      </c>
      <c r="B101" s="41"/>
      <c r="C101" s="30"/>
      <c r="D101" s="53"/>
      <c r="E101" s="53"/>
    </row>
    <row r="102" spans="1:5" s="15" customFormat="1" ht="45">
      <c r="A102" s="12" t="s">
        <v>82</v>
      </c>
      <c r="B102" s="41"/>
      <c r="C102" s="30"/>
      <c r="D102" s="53"/>
      <c r="E102" s="53"/>
    </row>
    <row r="103" spans="1:5">
      <c r="A103" s="13" t="s">
        <v>75</v>
      </c>
      <c r="B103" s="41"/>
      <c r="C103" s="30"/>
      <c r="D103" s="51"/>
      <c r="E103" s="51"/>
    </row>
    <row r="104" spans="1:5" ht="30">
      <c r="A104" s="11" t="s">
        <v>83</v>
      </c>
      <c r="B104" s="41">
        <f t="shared" ref="B104:D104" si="35">B105+B106+B107+B108+B109+B110+B112+B111+B113</f>
        <v>0</v>
      </c>
      <c r="C104" s="41">
        <f t="shared" si="35"/>
        <v>0</v>
      </c>
      <c r="D104" s="41">
        <f t="shared" si="35"/>
        <v>0</v>
      </c>
      <c r="E104" s="51"/>
    </row>
    <row r="105" spans="1:5" ht="16.5" customHeight="1">
      <c r="A105" s="12" t="s">
        <v>84</v>
      </c>
      <c r="B105" s="41"/>
      <c r="C105" s="30"/>
      <c r="D105" s="51"/>
      <c r="E105" s="51"/>
    </row>
    <row r="106" spans="1:5">
      <c r="A106" s="12" t="s">
        <v>85</v>
      </c>
      <c r="B106" s="41"/>
      <c r="C106" s="30"/>
      <c r="D106" s="51"/>
      <c r="E106" s="51"/>
    </row>
    <row r="107" spans="1:5" s="10" customFormat="1" ht="16.5" customHeight="1">
      <c r="A107" s="12" t="s">
        <v>86</v>
      </c>
      <c r="B107" s="41"/>
      <c r="C107" s="30"/>
      <c r="D107" s="52"/>
      <c r="E107" s="52"/>
    </row>
    <row r="108" spans="1:5" ht="16.5" customHeight="1">
      <c r="A108" s="12" t="s">
        <v>87</v>
      </c>
      <c r="B108" s="41"/>
      <c r="C108" s="30"/>
      <c r="D108" s="51"/>
      <c r="E108" s="51"/>
    </row>
    <row r="109" spans="1:5">
      <c r="A109" s="19" t="s">
        <v>88</v>
      </c>
      <c r="B109" s="41"/>
      <c r="C109" s="30"/>
      <c r="D109" s="51"/>
      <c r="E109" s="51"/>
    </row>
    <row r="110" spans="1:5" ht="30">
      <c r="A110" s="12" t="s">
        <v>89</v>
      </c>
      <c r="B110" s="41"/>
      <c r="C110" s="30"/>
      <c r="D110" s="51"/>
      <c r="E110" s="51"/>
    </row>
    <row r="111" spans="1:5" ht="16.5" customHeight="1">
      <c r="A111" s="20" t="s">
        <v>90</v>
      </c>
      <c r="B111" s="41"/>
      <c r="C111" s="30"/>
      <c r="D111" s="51"/>
      <c r="E111" s="51"/>
    </row>
    <row r="112" spans="1:5">
      <c r="A112" s="20" t="s">
        <v>91</v>
      </c>
      <c r="B112" s="41"/>
      <c r="C112" s="48"/>
      <c r="D112" s="51"/>
      <c r="E112" s="51"/>
    </row>
    <row r="113" spans="1:5" ht="30">
      <c r="A113" s="21" t="s">
        <v>92</v>
      </c>
      <c r="B113" s="41">
        <f t="shared" ref="B113:D113" si="36">B114+B115+B116</f>
        <v>0</v>
      </c>
      <c r="C113" s="41">
        <f t="shared" si="36"/>
        <v>0</v>
      </c>
      <c r="D113" s="41">
        <f t="shared" si="36"/>
        <v>0</v>
      </c>
      <c r="E113" s="51"/>
    </row>
    <row r="114" spans="1:5" ht="16.5" customHeight="1">
      <c r="A114" s="20" t="s">
        <v>93</v>
      </c>
      <c r="B114" s="41"/>
      <c r="C114" s="30"/>
      <c r="D114" s="51"/>
      <c r="E114" s="51"/>
    </row>
    <row r="115" spans="1:5">
      <c r="A115" s="20" t="s">
        <v>94</v>
      </c>
      <c r="B115" s="41"/>
      <c r="C115" s="30"/>
      <c r="D115" s="51"/>
      <c r="E115" s="51"/>
    </row>
    <row r="116" spans="1:5">
      <c r="A116" s="20" t="s">
        <v>95</v>
      </c>
      <c r="B116" s="41"/>
      <c r="C116" s="30"/>
      <c r="D116" s="51"/>
      <c r="E116" s="51"/>
    </row>
    <row r="117" spans="1:5">
      <c r="A117" s="13" t="s">
        <v>75</v>
      </c>
      <c r="B117" s="41"/>
      <c r="C117" s="30"/>
      <c r="D117" s="51"/>
      <c r="E117" s="51"/>
    </row>
    <row r="118" spans="1:5" ht="36" customHeight="1">
      <c r="A118" s="11" t="s">
        <v>96</v>
      </c>
      <c r="B118" s="41">
        <f t="shared" ref="B118:D118" si="37">B119+B120+B121+B122+B123+B124+B125+B126+B127+B128</f>
        <v>0</v>
      </c>
      <c r="C118" s="41">
        <f t="shared" si="37"/>
        <v>0</v>
      </c>
      <c r="D118" s="41">
        <f t="shared" si="37"/>
        <v>0</v>
      </c>
      <c r="E118" s="51"/>
    </row>
    <row r="119" spans="1:5">
      <c r="A119" s="12" t="s">
        <v>87</v>
      </c>
      <c r="B119" s="41"/>
      <c r="C119" s="30"/>
      <c r="D119" s="51"/>
      <c r="E119" s="51"/>
    </row>
    <row r="120" spans="1:5" ht="30">
      <c r="A120" s="22" t="s">
        <v>97</v>
      </c>
      <c r="B120" s="41"/>
      <c r="C120" s="30"/>
      <c r="D120" s="51"/>
      <c r="E120" s="51"/>
    </row>
    <row r="121" spans="1:5" ht="16.5" customHeight="1">
      <c r="A121" s="23" t="s">
        <v>98</v>
      </c>
      <c r="B121" s="41"/>
      <c r="C121" s="30"/>
      <c r="D121" s="51"/>
      <c r="E121" s="51"/>
    </row>
    <row r="122" spans="1:5" ht="30">
      <c r="A122" s="23" t="s">
        <v>99</v>
      </c>
      <c r="B122" s="41"/>
      <c r="C122" s="30"/>
      <c r="D122" s="51"/>
      <c r="E122" s="51"/>
    </row>
    <row r="123" spans="1:5" ht="16.5" customHeight="1">
      <c r="A123" s="23" t="s">
        <v>100</v>
      </c>
      <c r="B123" s="41"/>
      <c r="C123" s="30"/>
      <c r="D123" s="51"/>
      <c r="E123" s="51"/>
    </row>
    <row r="124" spans="1:5" ht="16.5" customHeight="1">
      <c r="A124" s="12" t="s">
        <v>84</v>
      </c>
      <c r="B124" s="41"/>
      <c r="C124" s="30"/>
      <c r="D124" s="51"/>
      <c r="E124" s="51"/>
    </row>
    <row r="125" spans="1:5" ht="16.5" customHeight="1">
      <c r="A125" s="23" t="s">
        <v>101</v>
      </c>
      <c r="B125" s="41"/>
      <c r="C125" s="49"/>
      <c r="D125" s="51"/>
      <c r="E125" s="51"/>
    </row>
    <row r="126" spans="1:5">
      <c r="A126" s="24" t="s">
        <v>102</v>
      </c>
      <c r="B126" s="41"/>
      <c r="C126" s="49"/>
      <c r="D126" s="51"/>
      <c r="E126" s="51"/>
    </row>
    <row r="127" spans="1:5" s="10" customFormat="1" ht="30">
      <c r="A127" s="24" t="s">
        <v>103</v>
      </c>
      <c r="B127" s="41"/>
      <c r="C127" s="49"/>
      <c r="D127" s="52"/>
      <c r="E127" s="52"/>
    </row>
    <row r="128" spans="1:5" s="10" customFormat="1" ht="30">
      <c r="A128" s="25" t="s">
        <v>104</v>
      </c>
      <c r="B128" s="41">
        <f t="shared" ref="B128:D128" si="38">B129+B130+B131+B132</f>
        <v>0</v>
      </c>
      <c r="C128" s="41">
        <f t="shared" si="38"/>
        <v>0</v>
      </c>
      <c r="D128" s="41">
        <f t="shared" si="38"/>
        <v>0</v>
      </c>
      <c r="E128" s="52"/>
    </row>
    <row r="129" spans="1:5" s="10" customFormat="1">
      <c r="A129" s="26" t="s">
        <v>105</v>
      </c>
      <c r="B129" s="41"/>
      <c r="C129" s="49"/>
      <c r="D129" s="52"/>
      <c r="E129" s="52"/>
    </row>
    <row r="130" spans="1:5" s="10" customFormat="1" ht="30">
      <c r="A130" s="26" t="s">
        <v>106</v>
      </c>
      <c r="B130" s="41"/>
      <c r="C130" s="49"/>
      <c r="D130" s="52"/>
      <c r="E130" s="52"/>
    </row>
    <row r="131" spans="1:5" s="10" customFormat="1" ht="30">
      <c r="A131" s="26" t="s">
        <v>107</v>
      </c>
      <c r="B131" s="41"/>
      <c r="C131" s="49"/>
      <c r="D131" s="52"/>
      <c r="E131" s="52"/>
    </row>
    <row r="132" spans="1:5" s="10" customFormat="1" ht="30">
      <c r="A132" s="26" t="s">
        <v>108</v>
      </c>
      <c r="B132" s="41"/>
      <c r="C132" s="49"/>
      <c r="D132" s="52"/>
      <c r="E132" s="52"/>
    </row>
    <row r="133" spans="1:5" s="10" customFormat="1">
      <c r="A133" s="13" t="s">
        <v>75</v>
      </c>
      <c r="B133" s="41"/>
      <c r="C133" s="49"/>
      <c r="D133" s="52"/>
      <c r="E133" s="52"/>
    </row>
    <row r="134" spans="1:5" s="10" customFormat="1">
      <c r="A134" s="13" t="s">
        <v>109</v>
      </c>
      <c r="B134" s="39"/>
      <c r="C134" s="30"/>
      <c r="D134" s="52"/>
      <c r="E134" s="52"/>
    </row>
    <row r="135" spans="1:5" s="10" customFormat="1" ht="16.5" customHeight="1">
      <c r="A135" s="13" t="s">
        <v>75</v>
      </c>
      <c r="B135" s="39"/>
      <c r="C135" s="30"/>
      <c r="D135" s="52"/>
      <c r="E135" s="52"/>
    </row>
    <row r="136" spans="1:5" s="10" customFormat="1" ht="16.5" customHeight="1">
      <c r="A136" s="13" t="s">
        <v>110</v>
      </c>
      <c r="B136" s="41"/>
      <c r="C136" s="46"/>
      <c r="D136" s="52"/>
      <c r="E136" s="52"/>
    </row>
    <row r="137" spans="1:5" s="10" customFormat="1" ht="16.5" customHeight="1">
      <c r="A137" s="13" t="s">
        <v>75</v>
      </c>
      <c r="B137" s="41"/>
      <c r="C137" s="46"/>
      <c r="D137" s="52"/>
      <c r="E137" s="52"/>
    </row>
    <row r="138" spans="1:5" ht="16.5" customHeight="1">
      <c r="A138" s="11" t="s">
        <v>111</v>
      </c>
      <c r="B138" s="40">
        <f t="shared" ref="B138:D138" si="39">+B139+B146+B148+B152+B158</f>
        <v>0</v>
      </c>
      <c r="C138" s="40">
        <f t="shared" si="39"/>
        <v>165270</v>
      </c>
      <c r="D138" s="40">
        <f t="shared" si="39"/>
        <v>64995</v>
      </c>
      <c r="E138" s="51"/>
    </row>
    <row r="139" spans="1:5" ht="16.5" customHeight="1">
      <c r="A139" s="11" t="s">
        <v>112</v>
      </c>
      <c r="B139" s="39">
        <f>+B140+B143+B144</f>
        <v>0</v>
      </c>
      <c r="C139" s="39">
        <f t="shared" ref="C139:D139" si="40">+C140+C143+C144</f>
        <v>165270</v>
      </c>
      <c r="D139" s="39">
        <f t="shared" si="40"/>
        <v>64995</v>
      </c>
      <c r="E139" s="51"/>
    </row>
    <row r="140" spans="1:5" s="10" customFormat="1" ht="16.5" customHeight="1">
      <c r="A140" s="27" t="s">
        <v>113</v>
      </c>
      <c r="B140" s="41"/>
      <c r="C140" s="30"/>
      <c r="D140" s="52"/>
      <c r="E140" s="52"/>
    </row>
    <row r="141" spans="1:5" s="10" customFormat="1" ht="16.5" customHeight="1">
      <c r="A141" s="37" t="s">
        <v>114</v>
      </c>
      <c r="B141" s="41"/>
      <c r="C141" s="30"/>
      <c r="D141" s="52"/>
      <c r="E141" s="52"/>
    </row>
    <row r="142" spans="1:5" s="10" customFormat="1" ht="16.5" customHeight="1">
      <c r="A142" s="37" t="s">
        <v>115</v>
      </c>
      <c r="B142" s="41"/>
      <c r="C142" s="30"/>
      <c r="D142" s="52"/>
      <c r="E142" s="52"/>
    </row>
    <row r="143" spans="1:5" s="10" customFormat="1" ht="16.5" customHeight="1">
      <c r="A143" s="27" t="s">
        <v>116</v>
      </c>
      <c r="B143" s="41"/>
      <c r="C143" s="12"/>
      <c r="D143" s="52"/>
      <c r="E143" s="52"/>
    </row>
    <row r="144" spans="1:5" s="10" customFormat="1" ht="16.5" customHeight="1">
      <c r="A144" s="27" t="s">
        <v>169</v>
      </c>
      <c r="B144" s="41"/>
      <c r="C144" s="12">
        <v>165270</v>
      </c>
      <c r="D144" s="12">
        <v>64995</v>
      </c>
      <c r="E144" s="52"/>
    </row>
    <row r="145" spans="1:5" s="10" customFormat="1" ht="16.5" customHeight="1">
      <c r="A145" s="13" t="s">
        <v>75</v>
      </c>
      <c r="B145" s="41"/>
      <c r="C145" s="12"/>
      <c r="D145" s="52"/>
      <c r="E145" s="52"/>
    </row>
    <row r="146" spans="1:5" s="10" customFormat="1" ht="16.5" customHeight="1">
      <c r="A146" s="28" t="s">
        <v>117</v>
      </c>
      <c r="B146" s="41"/>
      <c r="C146" s="41"/>
      <c r="D146" s="52"/>
      <c r="E146" s="52"/>
    </row>
    <row r="147" spans="1:5" s="10" customFormat="1" ht="16.5" customHeight="1">
      <c r="A147" s="13" t="s">
        <v>75</v>
      </c>
      <c r="B147" s="41"/>
      <c r="C147" s="12"/>
      <c r="D147" s="52"/>
      <c r="E147" s="52"/>
    </row>
    <row r="148" spans="1:5" s="10" customFormat="1" ht="16.5" customHeight="1">
      <c r="A148" s="29" t="s">
        <v>118</v>
      </c>
      <c r="B148" s="41">
        <f t="shared" ref="B148:D148" si="41">+B149+B150</f>
        <v>0</v>
      </c>
      <c r="C148" s="41">
        <f t="shared" si="41"/>
        <v>0</v>
      </c>
      <c r="D148" s="41">
        <f t="shared" si="41"/>
        <v>0</v>
      </c>
      <c r="E148" s="52"/>
    </row>
    <row r="149" spans="1:5" s="10" customFormat="1" ht="16.5" customHeight="1">
      <c r="A149" s="27" t="s">
        <v>113</v>
      </c>
      <c r="B149" s="41"/>
      <c r="C149" s="30"/>
      <c r="D149" s="52"/>
      <c r="E149" s="52"/>
    </row>
    <row r="150" spans="1:5" s="10" customFormat="1" ht="16.5" customHeight="1">
      <c r="A150" s="27" t="s">
        <v>119</v>
      </c>
      <c r="B150" s="41"/>
      <c r="C150" s="30"/>
      <c r="D150" s="52"/>
      <c r="E150" s="52"/>
    </row>
    <row r="151" spans="1:5" ht="16.5" customHeight="1">
      <c r="A151" s="13" t="s">
        <v>75</v>
      </c>
      <c r="B151" s="41"/>
      <c r="C151" s="30"/>
      <c r="D151" s="51"/>
      <c r="E151" s="51"/>
    </row>
    <row r="152" spans="1:5" ht="16.5" customHeight="1">
      <c r="A152" s="29" t="s">
        <v>120</v>
      </c>
      <c r="B152" s="39">
        <f t="shared" ref="B152:D152" si="42">+B153+B154+B155+B156</f>
        <v>0</v>
      </c>
      <c r="C152" s="39">
        <f t="shared" si="42"/>
        <v>0</v>
      </c>
      <c r="D152" s="39">
        <f t="shared" si="42"/>
        <v>0</v>
      </c>
      <c r="E152" s="51"/>
    </row>
    <row r="153" spans="1:5">
      <c r="A153" s="12" t="s">
        <v>121</v>
      </c>
      <c r="B153" s="41"/>
      <c r="C153" s="30"/>
      <c r="D153" s="51"/>
      <c r="E153" s="51"/>
    </row>
    <row r="154" spans="1:5" ht="30">
      <c r="A154" s="12" t="s">
        <v>122</v>
      </c>
      <c r="B154" s="41"/>
      <c r="C154" s="30"/>
      <c r="D154" s="51"/>
      <c r="E154" s="51"/>
    </row>
    <row r="155" spans="1:5" ht="30">
      <c r="A155" s="12" t="s">
        <v>123</v>
      </c>
      <c r="B155" s="41"/>
      <c r="C155" s="30"/>
      <c r="D155" s="51"/>
      <c r="E155" s="51"/>
    </row>
    <row r="156" spans="1:5" s="10" customFormat="1" ht="30">
      <c r="A156" s="12" t="s">
        <v>124</v>
      </c>
      <c r="B156" s="41"/>
      <c r="C156" s="30"/>
      <c r="D156" s="52"/>
      <c r="E156" s="52"/>
    </row>
    <row r="157" spans="1:5">
      <c r="A157" s="13" t="s">
        <v>75</v>
      </c>
      <c r="B157" s="41"/>
      <c r="C157" s="30"/>
      <c r="D157" s="51"/>
      <c r="E157" s="51"/>
    </row>
    <row r="158" spans="1:5" ht="16.5" customHeight="1">
      <c r="A158" s="29" t="s">
        <v>125</v>
      </c>
      <c r="B158" s="41">
        <f t="shared" ref="B158:D158" si="43">+B159+B160</f>
        <v>0</v>
      </c>
      <c r="C158" s="41">
        <f t="shared" si="43"/>
        <v>0</v>
      </c>
      <c r="D158" s="41">
        <f t="shared" si="43"/>
        <v>0</v>
      </c>
      <c r="E158" s="51"/>
    </row>
    <row r="159" spans="1:5" ht="16.5" customHeight="1">
      <c r="A159" s="27" t="s">
        <v>113</v>
      </c>
      <c r="B159" s="41"/>
      <c r="C159" s="30"/>
      <c r="D159" s="51"/>
      <c r="E159" s="51"/>
    </row>
    <row r="160" spans="1:5" ht="16.5" customHeight="1">
      <c r="A160" s="27" t="s">
        <v>119</v>
      </c>
      <c r="B160" s="41"/>
      <c r="C160" s="30"/>
      <c r="D160" s="51"/>
      <c r="E160" s="51"/>
    </row>
    <row r="161" spans="1:5" ht="16.5" customHeight="1">
      <c r="A161" s="13" t="s">
        <v>75</v>
      </c>
      <c r="B161" s="41"/>
      <c r="C161" s="30"/>
      <c r="D161" s="51"/>
      <c r="E161" s="51"/>
    </row>
    <row r="162" spans="1:5" ht="16.5" customHeight="1">
      <c r="A162" s="13" t="s">
        <v>126</v>
      </c>
      <c r="B162" s="41"/>
      <c r="C162" s="48"/>
      <c r="D162" s="51"/>
      <c r="E162" s="51"/>
    </row>
    <row r="163" spans="1:5" ht="16.5" customHeight="1">
      <c r="A163" s="13" t="s">
        <v>75</v>
      </c>
      <c r="B163" s="41"/>
      <c r="C163" s="48"/>
      <c r="D163" s="51"/>
      <c r="E163" s="51"/>
    </row>
    <row r="164" spans="1:5" ht="16.5" customHeight="1">
      <c r="A164" s="11" t="s">
        <v>127</v>
      </c>
      <c r="B164" s="40">
        <f t="shared" ref="B164:D164" si="44">+B165+B173</f>
        <v>0</v>
      </c>
      <c r="C164" s="40">
        <f t="shared" si="44"/>
        <v>14586678</v>
      </c>
      <c r="D164" s="40">
        <f t="shared" si="44"/>
        <v>5733982</v>
      </c>
      <c r="E164" s="51"/>
    </row>
    <row r="165" spans="1:5" ht="16.5" customHeight="1">
      <c r="A165" s="11" t="s">
        <v>128</v>
      </c>
      <c r="B165" s="41">
        <f t="shared" ref="B165:D165" si="45">B166+B170+B169+B171</f>
        <v>0</v>
      </c>
      <c r="C165" s="41">
        <f t="shared" si="45"/>
        <v>14586678</v>
      </c>
      <c r="D165" s="41">
        <f t="shared" si="45"/>
        <v>5733982</v>
      </c>
      <c r="E165" s="51"/>
    </row>
    <row r="166" spans="1:5">
      <c r="A166" s="12" t="s">
        <v>177</v>
      </c>
      <c r="B166" s="41">
        <f>B167+B168</f>
        <v>0</v>
      </c>
      <c r="C166" s="41">
        <f t="shared" ref="C166:D166" si="46">C167+C168</f>
        <v>14586678</v>
      </c>
      <c r="D166" s="41">
        <f t="shared" si="46"/>
        <v>5733982</v>
      </c>
      <c r="E166" s="51"/>
    </row>
    <row r="167" spans="1:5">
      <c r="A167" s="56" t="s">
        <v>178</v>
      </c>
      <c r="B167" s="41"/>
      <c r="C167" s="30">
        <v>14586678</v>
      </c>
      <c r="D167" s="30">
        <v>5733982</v>
      </c>
      <c r="E167" s="58" t="s">
        <v>182</v>
      </c>
    </row>
    <row r="168" spans="1:5">
      <c r="A168" s="56" t="s">
        <v>179</v>
      </c>
      <c r="B168" s="41"/>
      <c r="C168" s="30"/>
      <c r="D168" s="51"/>
      <c r="E168" s="51"/>
    </row>
    <row r="169" spans="1:5" ht="45">
      <c r="A169" s="12" t="s">
        <v>129</v>
      </c>
      <c r="B169" s="41"/>
      <c r="C169" s="30"/>
      <c r="D169" s="51"/>
      <c r="E169" s="51"/>
    </row>
    <row r="170" spans="1:5" ht="30">
      <c r="A170" s="12" t="s">
        <v>130</v>
      </c>
      <c r="B170" s="41"/>
      <c r="C170" s="48"/>
      <c r="D170" s="51"/>
      <c r="E170" s="51"/>
    </row>
    <row r="171" spans="1:5">
      <c r="A171" s="31" t="s">
        <v>131</v>
      </c>
      <c r="B171" s="41"/>
      <c r="C171" s="30"/>
      <c r="D171" s="51"/>
      <c r="E171" s="51"/>
    </row>
    <row r="172" spans="1:5">
      <c r="A172" s="13" t="s">
        <v>75</v>
      </c>
      <c r="B172" s="41"/>
      <c r="C172" s="30"/>
      <c r="D172" s="51"/>
      <c r="E172" s="51"/>
    </row>
    <row r="173" spans="1:5" ht="16.5" customHeight="1">
      <c r="A173" s="11" t="s">
        <v>132</v>
      </c>
      <c r="B173" s="41">
        <f t="shared" ref="B173:D173" si="47">B174+B175</f>
        <v>0</v>
      </c>
      <c r="C173" s="41">
        <f t="shared" si="47"/>
        <v>0</v>
      </c>
      <c r="D173" s="41">
        <f t="shared" si="47"/>
        <v>0</v>
      </c>
      <c r="E173" s="51"/>
    </row>
    <row r="174" spans="1:5" ht="16.5" customHeight="1">
      <c r="A174" s="12" t="s">
        <v>79</v>
      </c>
      <c r="B174" s="41"/>
      <c r="C174" s="30"/>
      <c r="D174" s="51"/>
      <c r="E174" s="51"/>
    </row>
    <row r="175" spans="1:5" ht="16.5" customHeight="1">
      <c r="A175" s="32" t="s">
        <v>133</v>
      </c>
      <c r="B175" s="41"/>
      <c r="C175" s="30"/>
      <c r="D175" s="51"/>
      <c r="E175" s="51"/>
    </row>
    <row r="176" spans="1:5" ht="16.5" customHeight="1">
      <c r="A176" s="13" t="s">
        <v>75</v>
      </c>
      <c r="B176" s="41"/>
      <c r="C176" s="30"/>
      <c r="D176" s="51"/>
      <c r="E176" s="51"/>
    </row>
    <row r="177" spans="1:5" ht="16.5" customHeight="1">
      <c r="A177" s="13" t="s">
        <v>134</v>
      </c>
      <c r="B177" s="41"/>
      <c r="C177" s="30"/>
      <c r="D177" s="51"/>
      <c r="E177" s="51"/>
    </row>
    <row r="178" spans="1:5" ht="16.5" customHeight="1">
      <c r="A178" s="13" t="s">
        <v>75</v>
      </c>
      <c r="B178" s="41"/>
      <c r="C178" s="30"/>
      <c r="D178" s="51"/>
      <c r="E178" s="51"/>
    </row>
    <row r="179" spans="1:5" ht="16.5" customHeight="1">
      <c r="A179" s="13" t="s">
        <v>135</v>
      </c>
      <c r="B179" s="41"/>
      <c r="C179" s="30"/>
      <c r="D179" s="51"/>
      <c r="E179" s="51"/>
    </row>
    <row r="180" spans="1:5" ht="16.5" customHeight="1">
      <c r="A180" s="13" t="s">
        <v>75</v>
      </c>
      <c r="B180" s="41"/>
      <c r="C180" s="30"/>
      <c r="D180" s="51"/>
      <c r="E180" s="51"/>
    </row>
    <row r="181" spans="1:5">
      <c r="A181" s="11" t="s">
        <v>136</v>
      </c>
      <c r="B181" s="41">
        <f t="shared" ref="B181:D181" si="48">B91+B103+B117+B133+B135+B137+B145+B147+B151+B157+B161+B163+B172+B176+B178+B180</f>
        <v>0</v>
      </c>
      <c r="C181" s="41">
        <f t="shared" si="48"/>
        <v>0</v>
      </c>
      <c r="D181" s="41">
        <f t="shared" si="48"/>
        <v>0</v>
      </c>
      <c r="E181" s="51"/>
    </row>
    <row r="182" spans="1:5" ht="30">
      <c r="A182" s="11" t="s">
        <v>8</v>
      </c>
      <c r="B182" s="41">
        <f t="shared" ref="B182:D182" si="49">B183</f>
        <v>0</v>
      </c>
      <c r="C182" s="41">
        <f t="shared" si="49"/>
        <v>2825330</v>
      </c>
      <c r="D182" s="41">
        <f t="shared" si="49"/>
        <v>866890</v>
      </c>
      <c r="E182" s="51"/>
    </row>
    <row r="183" spans="1:5">
      <c r="A183" s="11" t="s">
        <v>137</v>
      </c>
      <c r="B183" s="41">
        <f t="shared" ref="B183:D183" si="50">B184+B193</f>
        <v>0</v>
      </c>
      <c r="C183" s="41">
        <f t="shared" si="50"/>
        <v>2825330</v>
      </c>
      <c r="D183" s="41">
        <f t="shared" si="50"/>
        <v>866890</v>
      </c>
      <c r="E183" s="51"/>
    </row>
    <row r="184" spans="1:5" ht="30">
      <c r="A184" s="11" t="s">
        <v>138</v>
      </c>
      <c r="B184" s="41">
        <f>B185+B188+B191+B186+B187+B192</f>
        <v>0</v>
      </c>
      <c r="C184" s="41">
        <f t="shared" ref="C184:D184" si="51">C185+C188+C191+C186+C187+C192</f>
        <v>2825330</v>
      </c>
      <c r="D184" s="41">
        <f t="shared" si="51"/>
        <v>866890</v>
      </c>
      <c r="E184" s="51"/>
    </row>
    <row r="185" spans="1:5" ht="30">
      <c r="A185" s="13" t="s">
        <v>162</v>
      </c>
      <c r="B185" s="41"/>
      <c r="C185" s="41"/>
      <c r="D185" s="51"/>
      <c r="E185" s="51"/>
    </row>
    <row r="186" spans="1:5" ht="33" customHeight="1">
      <c r="A186" s="13" t="s">
        <v>163</v>
      </c>
      <c r="B186" s="41"/>
      <c r="C186" s="41">
        <v>140900</v>
      </c>
      <c r="D186" s="41">
        <v>46490</v>
      </c>
      <c r="E186" s="58" t="s">
        <v>181</v>
      </c>
    </row>
    <row r="187" spans="1:5" ht="32.25" customHeight="1">
      <c r="A187" s="13" t="s">
        <v>164</v>
      </c>
      <c r="B187" s="41"/>
      <c r="C187" s="41">
        <v>43160</v>
      </c>
      <c r="D187" s="41">
        <v>16610</v>
      </c>
      <c r="E187" s="58" t="s">
        <v>181</v>
      </c>
    </row>
    <row r="188" spans="1:5" ht="30">
      <c r="A188" s="13" t="s">
        <v>165</v>
      </c>
      <c r="B188" s="41">
        <f>B189+B190</f>
        <v>0</v>
      </c>
      <c r="C188" s="41">
        <f t="shared" ref="C188:D188" si="52">C189+C190</f>
        <v>1182880</v>
      </c>
      <c r="D188" s="41">
        <f t="shared" si="52"/>
        <v>396190</v>
      </c>
      <c r="E188" s="51"/>
    </row>
    <row r="189" spans="1:5" ht="75">
      <c r="A189" s="13" t="s">
        <v>139</v>
      </c>
      <c r="B189" s="41"/>
      <c r="C189" s="41"/>
      <c r="D189" s="51"/>
      <c r="E189" s="51"/>
    </row>
    <row r="190" spans="1:5" ht="75">
      <c r="A190" s="13" t="s">
        <v>166</v>
      </c>
      <c r="B190" s="41"/>
      <c r="C190" s="41">
        <v>1182880</v>
      </c>
      <c r="D190" s="41">
        <v>396190</v>
      </c>
      <c r="E190" s="58" t="s">
        <v>181</v>
      </c>
    </row>
    <row r="191" spans="1:5" ht="45">
      <c r="A191" s="13" t="s">
        <v>167</v>
      </c>
      <c r="B191" s="41"/>
      <c r="C191" s="41"/>
      <c r="D191" s="51"/>
      <c r="E191" s="58"/>
    </row>
    <row r="192" spans="1:5" ht="45">
      <c r="A192" s="13" t="s">
        <v>168</v>
      </c>
      <c r="B192" s="41"/>
      <c r="C192" s="41">
        <v>1458390</v>
      </c>
      <c r="D192" s="41">
        <v>407600</v>
      </c>
      <c r="E192" s="58" t="s">
        <v>180</v>
      </c>
    </row>
    <row r="193" spans="1:5">
      <c r="A193" s="11" t="s">
        <v>170</v>
      </c>
      <c r="B193" s="41">
        <f>B194+B195</f>
        <v>0</v>
      </c>
      <c r="C193" s="41">
        <f t="shared" ref="C193:D193" si="53">C194+C195</f>
        <v>0</v>
      </c>
      <c r="D193" s="41">
        <f t="shared" si="53"/>
        <v>0</v>
      </c>
      <c r="E193" s="51"/>
    </row>
    <row r="194" spans="1:5" ht="45">
      <c r="A194" s="13" t="s">
        <v>171</v>
      </c>
      <c r="B194" s="41"/>
      <c r="C194" s="41"/>
      <c r="D194" s="51"/>
      <c r="E194" s="58"/>
    </row>
    <row r="195" spans="1:5" ht="30">
      <c r="A195" s="13" t="s">
        <v>172</v>
      </c>
      <c r="B195" s="41"/>
      <c r="C195" s="41"/>
      <c r="D195" s="41"/>
      <c r="E195" s="51"/>
    </row>
    <row r="196" spans="1:5">
      <c r="A196" s="33" t="s">
        <v>140</v>
      </c>
      <c r="B196" s="45">
        <f>+B197</f>
        <v>0</v>
      </c>
      <c r="C196" s="45">
        <f t="shared" ref="C196:D198" si="54">+C197</f>
        <v>1399531</v>
      </c>
      <c r="D196" s="45">
        <f t="shared" si="54"/>
        <v>321708</v>
      </c>
      <c r="E196" s="51"/>
    </row>
    <row r="197" spans="1:5" ht="16.5" customHeight="1">
      <c r="A197" s="33" t="s">
        <v>4</v>
      </c>
      <c r="B197" s="45">
        <f>+B198</f>
        <v>0</v>
      </c>
      <c r="C197" s="45">
        <f t="shared" si="54"/>
        <v>1399531</v>
      </c>
      <c r="D197" s="45">
        <f t="shared" si="54"/>
        <v>321708</v>
      </c>
      <c r="E197" s="51"/>
    </row>
    <row r="198" spans="1:5" ht="16.5" customHeight="1">
      <c r="A198" s="11" t="s">
        <v>141</v>
      </c>
      <c r="B198" s="45">
        <f>+B199</f>
        <v>0</v>
      </c>
      <c r="C198" s="45">
        <f t="shared" si="54"/>
        <v>1399531</v>
      </c>
      <c r="D198" s="45">
        <f t="shared" si="54"/>
        <v>321708</v>
      </c>
      <c r="E198" s="51"/>
    </row>
    <row r="199" spans="1:5" ht="16.5" customHeight="1">
      <c r="A199" s="33" t="s">
        <v>142</v>
      </c>
      <c r="B199" s="40">
        <f t="shared" ref="B199:D199" si="55">B200</f>
        <v>0</v>
      </c>
      <c r="C199" s="40">
        <f t="shared" si="55"/>
        <v>1399531</v>
      </c>
      <c r="D199" s="40">
        <f t="shared" si="55"/>
        <v>321708</v>
      </c>
      <c r="E199" s="51"/>
    </row>
    <row r="200" spans="1:5" ht="16.5" customHeight="1">
      <c r="A200" s="33" t="s">
        <v>143</v>
      </c>
      <c r="B200" s="40">
        <f t="shared" ref="B200:D200" si="56">B202+B203+B204</f>
        <v>0</v>
      </c>
      <c r="C200" s="40">
        <f t="shared" si="56"/>
        <v>1399531</v>
      </c>
      <c r="D200" s="40">
        <f t="shared" si="56"/>
        <v>321708</v>
      </c>
      <c r="E200" s="51"/>
    </row>
    <row r="201" spans="1:5" ht="16.5" customHeight="1">
      <c r="A201" s="33" t="s">
        <v>144</v>
      </c>
      <c r="B201" s="40">
        <f t="shared" ref="B201:D201" si="57">B202</f>
        <v>0</v>
      </c>
      <c r="C201" s="40">
        <f t="shared" si="57"/>
        <v>1399531</v>
      </c>
      <c r="D201" s="40">
        <f t="shared" si="57"/>
        <v>321708</v>
      </c>
      <c r="E201" s="51"/>
    </row>
    <row r="202" spans="1:5" ht="16.5" customHeight="1">
      <c r="A202" s="34" t="s">
        <v>145</v>
      </c>
      <c r="B202" s="41"/>
      <c r="C202" s="30">
        <v>1399531</v>
      </c>
      <c r="D202" s="41">
        <v>321708</v>
      </c>
      <c r="E202" s="58" t="s">
        <v>189</v>
      </c>
    </row>
    <row r="203" spans="1:5" ht="16.5" customHeight="1">
      <c r="A203" s="34" t="s">
        <v>146</v>
      </c>
      <c r="B203" s="41"/>
      <c r="C203" s="30"/>
      <c r="D203" s="51"/>
      <c r="E203" s="51"/>
    </row>
    <row r="204" spans="1:5" ht="16.5" customHeight="1">
      <c r="A204" s="16" t="s">
        <v>147</v>
      </c>
      <c r="B204" s="41"/>
      <c r="C204" s="30"/>
      <c r="D204" s="51"/>
      <c r="E204" s="51"/>
    </row>
    <row r="205" spans="1:5" ht="30">
      <c r="A205" s="35" t="s">
        <v>10</v>
      </c>
      <c r="B205" s="38">
        <f t="shared" ref="B205:D205" si="58">B210+B206</f>
        <v>0</v>
      </c>
      <c r="C205" s="38">
        <f t="shared" si="58"/>
        <v>0</v>
      </c>
      <c r="D205" s="38">
        <f t="shared" si="58"/>
        <v>0</v>
      </c>
      <c r="E205" s="51"/>
    </row>
    <row r="206" spans="1:5">
      <c r="A206" s="35" t="s">
        <v>148</v>
      </c>
      <c r="B206" s="38">
        <f t="shared" ref="B206:D206" si="59">B207+B208+B209</f>
        <v>0</v>
      </c>
      <c r="C206" s="38">
        <f t="shared" si="59"/>
        <v>0</v>
      </c>
      <c r="D206" s="38">
        <f t="shared" si="59"/>
        <v>0</v>
      </c>
      <c r="E206" s="51"/>
    </row>
    <row r="207" spans="1:5">
      <c r="A207" s="35" t="s">
        <v>149</v>
      </c>
      <c r="B207" s="38"/>
      <c r="C207" s="38"/>
      <c r="D207" s="51"/>
      <c r="E207" s="51"/>
    </row>
    <row r="208" spans="1:5">
      <c r="A208" s="35" t="s">
        <v>150</v>
      </c>
      <c r="B208" s="38"/>
      <c r="C208" s="38"/>
      <c r="D208" s="51"/>
      <c r="E208" s="51"/>
    </row>
    <row r="209" spans="1:5">
      <c r="A209" s="35" t="s">
        <v>151</v>
      </c>
      <c r="B209" s="38"/>
      <c r="C209" s="38"/>
      <c r="D209" s="51"/>
      <c r="E209" s="51"/>
    </row>
    <row r="210" spans="1:5">
      <c r="A210" s="35" t="s">
        <v>152</v>
      </c>
      <c r="B210" s="38">
        <f t="shared" ref="B210:D210" si="60">B211+B212+B213</f>
        <v>0</v>
      </c>
      <c r="C210" s="38">
        <f t="shared" si="60"/>
        <v>0</v>
      </c>
      <c r="D210" s="38">
        <f t="shared" si="60"/>
        <v>0</v>
      </c>
      <c r="E210" s="51"/>
    </row>
    <row r="211" spans="1:5">
      <c r="A211" s="36" t="s">
        <v>153</v>
      </c>
      <c r="B211" s="30"/>
      <c r="C211" s="30"/>
      <c r="D211" s="51"/>
      <c r="E211" s="51"/>
    </row>
    <row r="212" spans="1:5">
      <c r="A212" s="36" t="s">
        <v>154</v>
      </c>
      <c r="B212" s="30"/>
      <c r="C212" s="30"/>
      <c r="D212" s="51"/>
      <c r="E212" s="51"/>
    </row>
    <row r="213" spans="1:5">
      <c r="A213" s="36" t="s">
        <v>151</v>
      </c>
      <c r="B213" s="30"/>
      <c r="C213" s="30"/>
      <c r="D213" s="51"/>
      <c r="E213" s="51"/>
    </row>
    <row r="214" spans="1:5">
      <c r="A214" s="35" t="s">
        <v>155</v>
      </c>
      <c r="B214" s="38">
        <f>B215</f>
        <v>0</v>
      </c>
      <c r="C214" s="38">
        <f t="shared" ref="C214:D215" si="61">C215</f>
        <v>0</v>
      </c>
      <c r="D214" s="38">
        <f t="shared" si="61"/>
        <v>0</v>
      </c>
      <c r="E214" s="51"/>
    </row>
    <row r="215" spans="1:5">
      <c r="A215" s="35" t="s">
        <v>4</v>
      </c>
      <c r="B215" s="38">
        <f>B216</f>
        <v>0</v>
      </c>
      <c r="C215" s="38">
        <f t="shared" si="61"/>
        <v>0</v>
      </c>
      <c r="D215" s="38">
        <f t="shared" si="61"/>
        <v>0</v>
      </c>
      <c r="E215" s="51"/>
    </row>
    <row r="216" spans="1:5" ht="30">
      <c r="A216" s="35" t="s">
        <v>10</v>
      </c>
      <c r="B216" s="38">
        <f t="shared" ref="B216:D216" si="62">B219</f>
        <v>0</v>
      </c>
      <c r="C216" s="38">
        <f t="shared" si="62"/>
        <v>0</v>
      </c>
      <c r="D216" s="38">
        <f t="shared" si="62"/>
        <v>0</v>
      </c>
      <c r="E216" s="51"/>
    </row>
    <row r="217" spans="1:5">
      <c r="A217" s="35" t="s">
        <v>16</v>
      </c>
      <c r="B217" s="38">
        <f>B218</f>
        <v>0</v>
      </c>
      <c r="C217" s="38">
        <f t="shared" ref="C217:D218" si="63">C218</f>
        <v>0</v>
      </c>
      <c r="D217" s="38">
        <f t="shared" si="63"/>
        <v>0</v>
      </c>
      <c r="E217" s="51"/>
    </row>
    <row r="218" spans="1:5">
      <c r="A218" s="35" t="s">
        <v>4</v>
      </c>
      <c r="B218" s="38">
        <f>B219</f>
        <v>0</v>
      </c>
      <c r="C218" s="38">
        <f t="shared" si="63"/>
        <v>0</v>
      </c>
      <c r="D218" s="38">
        <f t="shared" si="63"/>
        <v>0</v>
      </c>
      <c r="E218" s="51"/>
    </row>
    <row r="219" spans="1:5" ht="30">
      <c r="A219" s="36" t="s">
        <v>10</v>
      </c>
      <c r="B219" s="30"/>
      <c r="C219" s="30"/>
      <c r="D219" s="51"/>
      <c r="E219" s="51"/>
    </row>
    <row r="220" spans="1:5">
      <c r="A220" s="35" t="s">
        <v>152</v>
      </c>
      <c r="B220" s="38">
        <f>B221</f>
        <v>0</v>
      </c>
      <c r="C220" s="38">
        <f t="shared" ref="C220:D222" si="64">C221</f>
        <v>0</v>
      </c>
      <c r="D220" s="38">
        <f t="shared" si="64"/>
        <v>0</v>
      </c>
      <c r="E220" s="51"/>
    </row>
    <row r="221" spans="1:5">
      <c r="A221" s="35" t="s">
        <v>154</v>
      </c>
      <c r="B221" s="38">
        <f>B222</f>
        <v>0</v>
      </c>
      <c r="C221" s="38">
        <f t="shared" si="64"/>
        <v>0</v>
      </c>
      <c r="D221" s="38">
        <f t="shared" si="64"/>
        <v>0</v>
      </c>
      <c r="E221" s="51"/>
    </row>
    <row r="222" spans="1:5">
      <c r="A222" s="35" t="s">
        <v>156</v>
      </c>
      <c r="B222" s="38">
        <f>B223</f>
        <v>0</v>
      </c>
      <c r="C222" s="38">
        <f t="shared" si="64"/>
        <v>0</v>
      </c>
      <c r="D222" s="38">
        <f t="shared" si="64"/>
        <v>0</v>
      </c>
      <c r="E222" s="51"/>
    </row>
    <row r="223" spans="1:5">
      <c r="A223" s="36" t="s">
        <v>157</v>
      </c>
      <c r="B223" s="30"/>
      <c r="C223" s="30"/>
      <c r="D223" s="51"/>
      <c r="E223" s="51"/>
    </row>
    <row r="225" spans="1:3">
      <c r="A225" s="3" t="s">
        <v>160</v>
      </c>
    </row>
    <row r="228" spans="1:3">
      <c r="A228" s="59" t="s">
        <v>183</v>
      </c>
      <c r="B228" s="60" t="s">
        <v>185</v>
      </c>
      <c r="C228" s="60"/>
    </row>
    <row r="229" spans="1:3">
      <c r="A229" s="59" t="s">
        <v>184</v>
      </c>
      <c r="B229" s="62" t="s">
        <v>186</v>
      </c>
      <c r="C229" s="62"/>
    </row>
  </sheetData>
  <protectedRanges>
    <protectedRange sqref="A5:A6 B4:B6" name="Zonă1_1" securityDescriptor="O:WDG:WDD:(A;;CC;;;WD)"/>
    <protectedRange sqref="C49:C54 C155:C157 C73 C40:C43 C129:C133 C106:C111 C65:C69 C84:C88 C95:C96 C57:C60 C153 C114:C117 C140:C142 C28:C36 C38 C119:C127 C98:C103" name="Zonă3"/>
    <protectedRange sqref="A4" name="Zonă1_1_1_1_1_1" securityDescriptor="O:WDG:WDD:(A;;CC;;;WD)"/>
  </protectedRanges>
  <mergeCells count="1">
    <mergeCell ref="B229:C229"/>
  </mergeCells>
  <printOptions horizontalCentered="1"/>
  <pageMargins left="0.75" right="0.75" top="0.21" bottom="0.18" header="0.17" footer="0.17"/>
  <pageSetup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CAS - Irina</cp:lastModifiedBy>
  <dcterms:created xsi:type="dcterms:W3CDTF">2020-08-07T11:14:11Z</dcterms:created>
  <dcterms:modified xsi:type="dcterms:W3CDTF">2021-04-12T12:16:37Z</dcterms:modified>
</cp:coreProperties>
</file>